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5c46a221362716f/01 - SEFAZ/2025/RLOT/"/>
    </mc:Choice>
  </mc:AlternateContent>
  <xr:revisionPtr revIDLastSave="1" documentId="8_{95991124-3AE7-4482-9762-38DF35A44B9F}" xr6:coauthVersionLast="47" xr6:coauthVersionMax="47" xr10:uidLastSave="{EB247B81-A99E-461D-BA39-2E4AAC39C103}"/>
  <bookViews>
    <workbookView xWindow="-120" yWindow="-120" windowWidth="29040" windowHeight="15720" xr2:uid="{B8EE0066-48E0-4083-8928-C8887EC9B526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G25" i="1"/>
  <c r="F25" i="1"/>
  <c r="E25" i="1"/>
  <c r="G24" i="1"/>
  <c r="H24" i="1" s="1"/>
  <c r="H25" i="1" s="1"/>
  <c r="F24" i="1"/>
  <c r="G23" i="1"/>
  <c r="F23" i="1"/>
  <c r="E23" i="1"/>
  <c r="G22" i="1"/>
  <c r="H22" i="1" s="1"/>
  <c r="F22" i="1"/>
  <c r="H21" i="1"/>
  <c r="G21" i="1"/>
  <c r="F21" i="1"/>
  <c r="G20" i="1"/>
  <c r="F20" i="1"/>
  <c r="E20" i="1"/>
  <c r="G19" i="1"/>
  <c r="H19" i="1" s="1"/>
  <c r="F19" i="1"/>
  <c r="H18" i="1"/>
  <c r="G18" i="1"/>
  <c r="F18" i="1"/>
  <c r="G17" i="1"/>
  <c r="H17" i="1" s="1"/>
  <c r="F17" i="1"/>
  <c r="G16" i="1"/>
  <c r="F16" i="1"/>
  <c r="H16" i="1" s="1"/>
  <c r="G15" i="1"/>
  <c r="H15" i="1" s="1"/>
  <c r="F15" i="1"/>
  <c r="H14" i="1"/>
  <c r="G14" i="1"/>
  <c r="F14" i="1"/>
  <c r="G13" i="1"/>
  <c r="H13" i="1" s="1"/>
  <c r="H20" i="1" s="1"/>
  <c r="F13" i="1"/>
  <c r="H23" i="1" l="1"/>
  <c r="H26" i="1" s="1"/>
</calcChain>
</file>

<file path=xl/sharedStrings.xml><?xml version="1.0" encoding="utf-8"?>
<sst xmlns="http://schemas.openxmlformats.org/spreadsheetml/2006/main" count="49" uniqueCount="49">
  <si>
    <t>GOVERNO DO ESTADO DO RIO GRANDE DO NORTE</t>
  </si>
  <si>
    <t>SECRETARIA DE ESTADO DA FAZENDA</t>
  </si>
  <si>
    <t>SECRETARIA EXECUTIVA DO TESOURO</t>
  </si>
  <si>
    <t>DEMONSTRATIVO DAS METAS BIMESTRAIS DE ARRECADAÇÃO DA RECEITA ORDINÁRIA DO TESOURO</t>
  </si>
  <si>
    <t>LDO (Art. 66, § 6º)</t>
  </si>
  <si>
    <t>Em reais</t>
  </si>
  <si>
    <t>Fonte 
de Recurso</t>
  </si>
  <si>
    <t>Código 
da Receita</t>
  </si>
  <si>
    <t>Descrição da Receita</t>
  </si>
  <si>
    <r>
      <t>Receita Prevista 
LOA 2025</t>
    </r>
    <r>
      <rPr>
        <b/>
        <vertAlign val="superscript"/>
        <sz val="10"/>
        <color rgb="FF000000"/>
        <rFont val="Arial"/>
        <family val="2"/>
      </rPr>
      <t>2</t>
    </r>
  </si>
  <si>
    <t>Meta</t>
  </si>
  <si>
    <t>Arrecadação</t>
  </si>
  <si>
    <t>Execesso ou Insuficiencia</t>
  </si>
  <si>
    <t>0.5.00</t>
  </si>
  <si>
    <t>1.1.1.2.51</t>
  </si>
  <si>
    <t>IPVA</t>
  </si>
  <si>
    <t>1.1.1.2.52</t>
  </si>
  <si>
    <t>ITCD</t>
  </si>
  <si>
    <t>1.1.1.3.03</t>
  </si>
  <si>
    <t>IRRF</t>
  </si>
  <si>
    <t>1.1.1.4.50.1</t>
  </si>
  <si>
    <r>
      <t>ICMS</t>
    </r>
    <r>
      <rPr>
        <vertAlign val="superscript"/>
        <sz val="10"/>
        <rFont val="Arial"/>
        <family val="2"/>
      </rPr>
      <t>3</t>
    </r>
  </si>
  <si>
    <t>1.3.2.1.01.0.1.62</t>
  </si>
  <si>
    <t>Remuneração de aplicações financeiras</t>
  </si>
  <si>
    <t>1.7.1.1.50</t>
  </si>
  <si>
    <t>Cota-Parte do FPE</t>
  </si>
  <si>
    <t>1.7.1.1.53</t>
  </si>
  <si>
    <t>Cota-Parte do IPI-Exportação</t>
  </si>
  <si>
    <t>Subtotal Fonte 0.5.00</t>
  </si>
  <si>
    <t>0.7.04</t>
  </si>
  <si>
    <t>1.7.1.2.52.1</t>
  </si>
  <si>
    <t>Royalties do Petróleo (Lei nº 7.990/1989)</t>
  </si>
  <si>
    <t>1.7.1.2.52.2</t>
  </si>
  <si>
    <t>Royalties do Petróleo (Lei nº 9.478/1997)</t>
  </si>
  <si>
    <t>Subtotal Fonte 0.7.04</t>
  </si>
  <si>
    <t>0.7.20</t>
  </si>
  <si>
    <t>1.7.1.2.52.4</t>
  </si>
  <si>
    <t>Cota-Parte Fundo Especial do Petróleo (FEP)</t>
  </si>
  <si>
    <t>Subtotal Fonte 0.7.20</t>
  </si>
  <si>
    <t>Total todas as Fontes</t>
  </si>
  <si>
    <t>Notas Explicativas:</t>
  </si>
  <si>
    <t>1. Receita Ordinária do Tesouro de acordo com o Art. 66, § 2º da LDO/2025 (Lei nº 11.890/2024). Exceção de apresentação no quadro acima da receita da LC 176/2020, pois não foi prevista na LOA/2025.</t>
  </si>
  <si>
    <t>2. Receita Prevista líquida de repasses aos municípios e FUNDEB, conforme a Lei Orçamentária Anual (Lei nº 12.047/2025).</t>
  </si>
  <si>
    <t>3. Excluíu-se do ICMS à receita do FECOP, conforme estabele o Art. 66, § 2 da LDO/2025.</t>
  </si>
  <si>
    <r>
      <t xml:space="preserve">A sazonalidade utilizada para definição das flutuações mensais da receita prevista tomou por base a média mensal da receita realizada dos últimos dois exercícios financeiros (2023 e 2024), segundo determina o </t>
    </r>
    <r>
      <rPr>
        <i/>
        <sz val="10"/>
        <color rgb="FF000000"/>
        <rFont val="Arial"/>
        <family val="2"/>
      </rPr>
      <t>caput</t>
    </r>
    <r>
      <rPr>
        <sz val="10"/>
        <color indexed="8"/>
        <rFont val="Arial"/>
        <family val="2"/>
      </rPr>
      <t xml:space="preserve"> do Art. 74 da LDO/2025, norma supracitada.</t>
    </r>
  </si>
  <si>
    <t>5. Valores extraídos do Sistema Integrado de Planejamento e Gestão Fiscal (SIGEF/RN)</t>
  </si>
  <si>
    <r>
      <t>JANEIRO A AGOSTO 2025 /</t>
    </r>
    <r>
      <rPr>
        <b/>
        <sz val="12"/>
        <rFont val="Arial"/>
        <family val="2"/>
      </rPr>
      <t xml:space="preserve"> 4º BIMESTRE</t>
    </r>
  </si>
  <si>
    <t>4. Valores realizados até Agosto/2025.</t>
  </si>
  <si>
    <t>Natal/RN, 17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</si>
</sst>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vertAlign val="superscript"/>
      <sz val="1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vertical="top"/>
    </xf>
    <xf numFmtId="43" fontId="0" fillId="2" borderId="0" xfId="1" applyFont="1" applyFill="1" applyAlignment="1">
      <alignment vertical="top"/>
    </xf>
    <xf numFmtId="43" fontId="2" fillId="2" borderId="0" xfId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/>
    </xf>
    <xf numFmtId="0" fontId="11" fillId="0" borderId="5" xfId="0" applyFont="1" applyBorder="1" applyAlignment="1">
      <alignment horizontal="left" vertical="center"/>
    </xf>
    <xf numFmtId="3" fontId="2" fillId="0" borderId="5" xfId="1" applyNumberFormat="1" applyFont="1" applyFill="1" applyBorder="1" applyAlignment="1">
      <alignment vertical="top"/>
    </xf>
    <xf numFmtId="3" fontId="2" fillId="0" borderId="6" xfId="1" applyNumberFormat="1" applyFont="1" applyFill="1" applyBorder="1" applyAlignment="1">
      <alignment vertical="top"/>
    </xf>
    <xf numFmtId="43" fontId="0" fillId="2" borderId="0" xfId="0" applyNumberFormat="1" applyFill="1" applyAlignment="1">
      <alignment vertical="top"/>
    </xf>
    <xf numFmtId="4" fontId="0" fillId="2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4" fontId="1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" fontId="12" fillId="2" borderId="0" xfId="0" applyNumberFormat="1" applyFont="1" applyFill="1" applyAlignment="1">
      <alignment horizontal="right" vertical="top"/>
    </xf>
    <xf numFmtId="0" fontId="2" fillId="0" borderId="5" xfId="0" applyFont="1" applyBorder="1" applyAlignment="1">
      <alignment horizontal="left" vertical="center"/>
    </xf>
    <xf numFmtId="43" fontId="0" fillId="0" borderId="0" xfId="0" applyNumberFormat="1" applyAlignment="1">
      <alignment vertical="top"/>
    </xf>
    <xf numFmtId="3" fontId="8" fillId="2" borderId="5" xfId="1" applyNumberFormat="1" applyFont="1" applyFill="1" applyBorder="1" applyAlignment="1">
      <alignment vertical="top"/>
    </xf>
    <xf numFmtId="3" fontId="8" fillId="2" borderId="6" xfId="1" applyNumberFormat="1" applyFont="1" applyFill="1" applyBorder="1" applyAlignment="1">
      <alignment vertical="top"/>
    </xf>
    <xf numFmtId="0" fontId="8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8" fillId="2" borderId="14" xfId="1" applyNumberFormat="1" applyFont="1" applyFill="1" applyBorder="1" applyAlignment="1">
      <alignment vertical="top"/>
    </xf>
    <xf numFmtId="3" fontId="8" fillId="2" borderId="15" xfId="1" applyNumberFormat="1" applyFont="1" applyFill="1" applyBorder="1" applyAlignment="1">
      <alignment vertical="top"/>
    </xf>
    <xf numFmtId="0" fontId="2" fillId="2" borderId="16" xfId="0" applyFont="1" applyFill="1" applyBorder="1" applyAlignment="1">
      <alignment horizontal="center" vertical="center" wrapText="1"/>
    </xf>
    <xf numFmtId="3" fontId="8" fillId="2" borderId="19" xfId="1" applyNumberFormat="1" applyFont="1" applyFill="1" applyBorder="1" applyAlignment="1">
      <alignment vertical="top"/>
    </xf>
    <xf numFmtId="3" fontId="8" fillId="2" borderId="20" xfId="1" applyNumberFormat="1" applyFont="1" applyFill="1" applyBorder="1" applyAlignment="1">
      <alignment vertical="top"/>
    </xf>
    <xf numFmtId="0" fontId="14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43" fontId="2" fillId="0" borderId="22" xfId="1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2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43" fontId="0" fillId="0" borderId="0" xfId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0" applyFont="1" applyAlignment="1">
      <alignment vertical="top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1</xdr:col>
      <xdr:colOff>409575</xdr:colOff>
      <xdr:row>6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8EB90C-75D0-4BBA-9566-7641A7AA4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19075"/>
          <a:ext cx="1057275" cy="11049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41</xdr:row>
      <xdr:rowOff>0</xdr:rowOff>
    </xdr:from>
    <xdr:to>
      <xdr:col>3</xdr:col>
      <xdr:colOff>1512888</xdr:colOff>
      <xdr:row>43</xdr:row>
      <xdr:rowOff>91700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2214A9B-D54F-4515-93FE-6BDEC8E42549}"/>
            </a:ext>
          </a:extLst>
        </xdr:cNvPr>
        <xdr:cNvSpPr txBox="1"/>
      </xdr:nvSpPr>
      <xdr:spPr>
        <a:xfrm>
          <a:off x="495300" y="8591550"/>
          <a:ext cx="3522663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CARLOS EDUARDO XAVIER</a:t>
          </a: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de Estado da</a:t>
          </a:r>
          <a:r>
            <a:rPr lang="pt-BR" sz="800" b="1" baseline="0">
              <a:latin typeface="Arial" pitchFamily="34" charset="0"/>
              <a:cs typeface="Arial" pitchFamily="34" charset="0"/>
            </a:rPr>
            <a:t> Fazenda</a:t>
          </a:r>
          <a:endParaRPr lang="pt-BR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76200</xdr:colOff>
      <xdr:row>41</xdr:row>
      <xdr:rowOff>38100</xdr:rowOff>
    </xdr:from>
    <xdr:to>
      <xdr:col>8</xdr:col>
      <xdr:colOff>312738</xdr:colOff>
      <xdr:row>43</xdr:row>
      <xdr:rowOff>129800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5E8DD4C-81DC-42C2-B004-9CE7E833EECF}"/>
            </a:ext>
          </a:extLst>
        </xdr:cNvPr>
        <xdr:cNvSpPr txBox="1"/>
      </xdr:nvSpPr>
      <xdr:spPr>
        <a:xfrm>
          <a:off x="6467475" y="8629650"/>
          <a:ext cx="3627438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ÁLVARO</a:t>
          </a:r>
          <a:r>
            <a:rPr lang="pt-BR" sz="800" b="1" baseline="0">
              <a:latin typeface="Arial" pitchFamily="34" charset="0"/>
              <a:cs typeface="Arial" pitchFamily="34" charset="0"/>
            </a:rPr>
            <a:t> LUIZ BEZERRA</a:t>
          </a:r>
          <a:endParaRPr lang="pt-BR" sz="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Executivo do Tesouro</a:t>
          </a:r>
        </a:p>
      </xdr:txBody>
    </xdr:sp>
    <xdr:clientData/>
  </xdr:twoCellAnchor>
  <xdr:twoCellAnchor editAs="oneCell">
    <xdr:from>
      <xdr:col>0</xdr:col>
      <xdr:colOff>123825</xdr:colOff>
      <xdr:row>1</xdr:row>
      <xdr:rowOff>57150</xdr:rowOff>
    </xdr:from>
    <xdr:to>
      <xdr:col>1</xdr:col>
      <xdr:colOff>409575</xdr:colOff>
      <xdr:row>7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C7152AF-EEF4-4B4C-BC77-923B1AAA3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19075"/>
          <a:ext cx="1057275" cy="1266825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41</xdr:row>
      <xdr:rowOff>0</xdr:rowOff>
    </xdr:from>
    <xdr:to>
      <xdr:col>3</xdr:col>
      <xdr:colOff>1512888</xdr:colOff>
      <xdr:row>43</xdr:row>
      <xdr:rowOff>91700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703AFCB7-9AFE-4132-9943-F75EBB54E16F}"/>
            </a:ext>
          </a:extLst>
        </xdr:cNvPr>
        <xdr:cNvSpPr txBox="1"/>
      </xdr:nvSpPr>
      <xdr:spPr>
        <a:xfrm>
          <a:off x="495300" y="8591550"/>
          <a:ext cx="3522663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CARLOS EDUARDO XAVIER</a:t>
          </a: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de Estado da</a:t>
          </a:r>
          <a:r>
            <a:rPr lang="pt-BR" sz="800" b="1" baseline="0">
              <a:latin typeface="Arial" pitchFamily="34" charset="0"/>
              <a:cs typeface="Arial" pitchFamily="34" charset="0"/>
            </a:rPr>
            <a:t> Fazenda</a:t>
          </a:r>
          <a:endParaRPr lang="pt-BR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76200</xdr:colOff>
      <xdr:row>41</xdr:row>
      <xdr:rowOff>38100</xdr:rowOff>
    </xdr:from>
    <xdr:to>
      <xdr:col>8</xdr:col>
      <xdr:colOff>312738</xdr:colOff>
      <xdr:row>43</xdr:row>
      <xdr:rowOff>129800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A45069D-BF49-417C-BD53-CC18DCA9A836}"/>
            </a:ext>
          </a:extLst>
        </xdr:cNvPr>
        <xdr:cNvSpPr txBox="1"/>
      </xdr:nvSpPr>
      <xdr:spPr>
        <a:xfrm>
          <a:off x="6467475" y="8629650"/>
          <a:ext cx="3627438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ÁLVARO</a:t>
          </a:r>
          <a:r>
            <a:rPr lang="pt-BR" sz="800" b="1" baseline="0">
              <a:latin typeface="Arial" pitchFamily="34" charset="0"/>
              <a:cs typeface="Arial" pitchFamily="34" charset="0"/>
            </a:rPr>
            <a:t> LUIZ BEZERRA</a:t>
          </a:r>
          <a:endParaRPr lang="pt-BR" sz="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Executivo do Tesouro</a:t>
          </a:r>
        </a:p>
      </xdr:txBody>
    </xdr:sp>
    <xdr:clientData/>
  </xdr:twoCellAnchor>
  <xdr:twoCellAnchor editAs="oneCell">
    <xdr:from>
      <xdr:col>0</xdr:col>
      <xdr:colOff>123825</xdr:colOff>
      <xdr:row>1</xdr:row>
      <xdr:rowOff>57150</xdr:rowOff>
    </xdr:from>
    <xdr:to>
      <xdr:col>1</xdr:col>
      <xdr:colOff>409575</xdr:colOff>
      <xdr:row>6</xdr:row>
      <xdr:rowOff>38100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12A3B6D-2974-4D64-9B43-A51AF2DB8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19075"/>
          <a:ext cx="1057275" cy="942975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42</xdr:row>
      <xdr:rowOff>0</xdr:rowOff>
    </xdr:from>
    <xdr:to>
      <xdr:col>3</xdr:col>
      <xdr:colOff>1512888</xdr:colOff>
      <xdr:row>44</xdr:row>
      <xdr:rowOff>91700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9D2A9344-8D0F-48BC-B454-CCC64BBFCA49}"/>
            </a:ext>
          </a:extLst>
        </xdr:cNvPr>
        <xdr:cNvSpPr txBox="1"/>
      </xdr:nvSpPr>
      <xdr:spPr>
        <a:xfrm>
          <a:off x="495300" y="8753475"/>
          <a:ext cx="3522663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CARLOS EDUARDO XAVIER</a:t>
          </a: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de Estado da</a:t>
          </a:r>
          <a:r>
            <a:rPr lang="pt-BR" sz="800" b="1" baseline="0">
              <a:latin typeface="Arial" pitchFamily="34" charset="0"/>
              <a:cs typeface="Arial" pitchFamily="34" charset="0"/>
            </a:rPr>
            <a:t> Fazenda</a:t>
          </a:r>
          <a:endParaRPr lang="pt-BR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76200</xdr:colOff>
      <xdr:row>42</xdr:row>
      <xdr:rowOff>38100</xdr:rowOff>
    </xdr:from>
    <xdr:to>
      <xdr:col>8</xdr:col>
      <xdr:colOff>312738</xdr:colOff>
      <xdr:row>44</xdr:row>
      <xdr:rowOff>129800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D1601426-A1E2-4C6D-934A-878871B1AFF2}"/>
            </a:ext>
          </a:extLst>
        </xdr:cNvPr>
        <xdr:cNvSpPr txBox="1"/>
      </xdr:nvSpPr>
      <xdr:spPr>
        <a:xfrm>
          <a:off x="6467475" y="8791575"/>
          <a:ext cx="3627438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ÁLVARO</a:t>
          </a:r>
          <a:r>
            <a:rPr lang="pt-BR" sz="800" b="1" baseline="0">
              <a:latin typeface="Arial" pitchFamily="34" charset="0"/>
              <a:cs typeface="Arial" pitchFamily="34" charset="0"/>
            </a:rPr>
            <a:t> LUIZ BEZERRA</a:t>
          </a:r>
          <a:endParaRPr lang="pt-BR" sz="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Executivo do Tesouro</a:t>
          </a:r>
        </a:p>
      </xdr:txBody>
    </xdr:sp>
    <xdr:clientData/>
  </xdr:twoCellAnchor>
  <xdr:twoCellAnchor editAs="oneCell">
    <xdr:from>
      <xdr:col>0</xdr:col>
      <xdr:colOff>123825</xdr:colOff>
      <xdr:row>1</xdr:row>
      <xdr:rowOff>57150</xdr:rowOff>
    </xdr:from>
    <xdr:to>
      <xdr:col>1</xdr:col>
      <xdr:colOff>409575</xdr:colOff>
      <xdr:row>6</xdr:row>
      <xdr:rowOff>38100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2370BC5-32E2-42CD-81CF-C5A982FDC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19075"/>
          <a:ext cx="1057275" cy="942975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42</xdr:row>
      <xdr:rowOff>0</xdr:rowOff>
    </xdr:from>
    <xdr:to>
      <xdr:col>3</xdr:col>
      <xdr:colOff>1512888</xdr:colOff>
      <xdr:row>44</xdr:row>
      <xdr:rowOff>91700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CA0E1D0C-DD94-4D17-999A-60C678CBC6BE}"/>
            </a:ext>
          </a:extLst>
        </xdr:cNvPr>
        <xdr:cNvSpPr txBox="1"/>
      </xdr:nvSpPr>
      <xdr:spPr>
        <a:xfrm>
          <a:off x="495300" y="8753475"/>
          <a:ext cx="3522663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CARLOS EDUARDO XAVIER</a:t>
          </a: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de Estado da</a:t>
          </a:r>
          <a:r>
            <a:rPr lang="pt-BR" sz="800" b="1" baseline="0">
              <a:latin typeface="Arial" pitchFamily="34" charset="0"/>
              <a:cs typeface="Arial" pitchFamily="34" charset="0"/>
            </a:rPr>
            <a:t> Fazenda</a:t>
          </a:r>
          <a:endParaRPr lang="pt-BR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76200</xdr:colOff>
      <xdr:row>42</xdr:row>
      <xdr:rowOff>38100</xdr:rowOff>
    </xdr:from>
    <xdr:to>
      <xdr:col>8</xdr:col>
      <xdr:colOff>312738</xdr:colOff>
      <xdr:row>44</xdr:row>
      <xdr:rowOff>129800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D949E46A-6869-4C91-AF1A-EE79CDBFAAD8}"/>
            </a:ext>
          </a:extLst>
        </xdr:cNvPr>
        <xdr:cNvSpPr txBox="1"/>
      </xdr:nvSpPr>
      <xdr:spPr>
        <a:xfrm>
          <a:off x="6467475" y="8791575"/>
          <a:ext cx="3627438" cy="40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ÁLVARO</a:t>
          </a:r>
          <a:r>
            <a:rPr lang="pt-BR" sz="800" b="1" baseline="0">
              <a:latin typeface="Arial" pitchFamily="34" charset="0"/>
              <a:cs typeface="Arial" pitchFamily="34" charset="0"/>
            </a:rPr>
            <a:t> LUIZ BEZERRA</a:t>
          </a:r>
          <a:endParaRPr lang="pt-BR" sz="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Executivo do Tesouro</a:t>
          </a:r>
        </a:p>
      </xdr:txBody>
    </xdr:sp>
    <xdr:clientData/>
  </xdr:twoCellAnchor>
  <xdr:twoCellAnchor>
    <xdr:from>
      <xdr:col>0</xdr:col>
      <xdr:colOff>495300</xdr:colOff>
      <xdr:row>41</xdr:row>
      <xdr:rowOff>0</xdr:rowOff>
    </xdr:from>
    <xdr:to>
      <xdr:col>3</xdr:col>
      <xdr:colOff>1512888</xdr:colOff>
      <xdr:row>43</xdr:row>
      <xdr:rowOff>91700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00B2ABE-B62B-4397-958D-9A0BE081189B}"/>
            </a:ext>
          </a:extLst>
        </xdr:cNvPr>
        <xdr:cNvSpPr txBox="1"/>
      </xdr:nvSpPr>
      <xdr:spPr>
        <a:xfrm>
          <a:off x="495300" y="8591550"/>
          <a:ext cx="3522663" cy="501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CARLOS EDUARDO XAVIER</a:t>
          </a: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de Estado da</a:t>
          </a:r>
          <a:r>
            <a:rPr lang="pt-BR" sz="800" b="1" baseline="0">
              <a:latin typeface="Arial" pitchFamily="34" charset="0"/>
              <a:cs typeface="Arial" pitchFamily="34" charset="0"/>
            </a:rPr>
            <a:t> Fazenda</a:t>
          </a:r>
          <a:endParaRPr lang="pt-BR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76200</xdr:colOff>
      <xdr:row>41</xdr:row>
      <xdr:rowOff>38100</xdr:rowOff>
    </xdr:from>
    <xdr:to>
      <xdr:col>8</xdr:col>
      <xdr:colOff>0</xdr:colOff>
      <xdr:row>43</xdr:row>
      <xdr:rowOff>129800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B06E3405-82E6-47D0-8DAC-8B02186B28A2}"/>
            </a:ext>
          </a:extLst>
        </xdr:cNvPr>
        <xdr:cNvSpPr txBox="1"/>
      </xdr:nvSpPr>
      <xdr:spPr>
        <a:xfrm>
          <a:off x="6467475" y="8629650"/>
          <a:ext cx="3314700" cy="501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ÁLVARO</a:t>
          </a:r>
          <a:r>
            <a:rPr lang="pt-BR" sz="800" b="1" baseline="0">
              <a:latin typeface="Arial" pitchFamily="34" charset="0"/>
              <a:cs typeface="Arial" pitchFamily="34" charset="0"/>
            </a:rPr>
            <a:t> LUIZ BEZERRA</a:t>
          </a:r>
          <a:endParaRPr lang="pt-BR" sz="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Executivo do Tesouro</a:t>
          </a:r>
        </a:p>
      </xdr:txBody>
    </xdr:sp>
    <xdr:clientData/>
  </xdr:twoCellAnchor>
  <xdr:twoCellAnchor>
    <xdr:from>
      <xdr:col>0</xdr:col>
      <xdr:colOff>495300</xdr:colOff>
      <xdr:row>41</xdr:row>
      <xdr:rowOff>0</xdr:rowOff>
    </xdr:from>
    <xdr:to>
      <xdr:col>3</xdr:col>
      <xdr:colOff>1512888</xdr:colOff>
      <xdr:row>43</xdr:row>
      <xdr:rowOff>91700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7C1DFF49-F2F9-41BD-85E4-11A8E12D42AC}"/>
            </a:ext>
          </a:extLst>
        </xdr:cNvPr>
        <xdr:cNvSpPr txBox="1"/>
      </xdr:nvSpPr>
      <xdr:spPr>
        <a:xfrm>
          <a:off x="495300" y="8591550"/>
          <a:ext cx="3522663" cy="501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CARLOS EDUARDO XAVIER</a:t>
          </a:r>
        </a:p>
        <a:p>
          <a:pPr algn="ctr">
            <a:lnSpc>
              <a:spcPts val="700"/>
            </a:lnSpc>
          </a:pPr>
          <a:r>
            <a:rPr lang="pt-BR" sz="800" b="1">
              <a:latin typeface="Arial" pitchFamily="34" charset="0"/>
              <a:cs typeface="Arial" pitchFamily="34" charset="0"/>
            </a:rPr>
            <a:t>Secretário de Estado da</a:t>
          </a:r>
          <a:r>
            <a:rPr lang="pt-BR" sz="800" b="1" baseline="0">
              <a:latin typeface="Arial" pitchFamily="34" charset="0"/>
              <a:cs typeface="Arial" pitchFamily="34" charset="0"/>
            </a:rPr>
            <a:t> Fazenda</a:t>
          </a:r>
          <a:endParaRPr lang="pt-BR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1</xdr:row>
      <xdr:rowOff>57150</xdr:rowOff>
    </xdr:from>
    <xdr:to>
      <xdr:col>1</xdr:col>
      <xdr:colOff>412750</xdr:colOff>
      <xdr:row>7</xdr:row>
      <xdr:rowOff>12700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443DF4F-26AF-42B0-81F9-E5B092328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19075"/>
          <a:ext cx="1060450" cy="1117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5c46a221362716f/01%20-%20SEFAZ/2025/RLOT/Metas%20Bimestrais%20de%20Arrecada&#231;&#227;o%20-%204&#186;%20Bim.xlsx" TargetMode="External"/><Relationship Id="rId1" Type="http://schemas.openxmlformats.org/officeDocument/2006/relationships/externalLinkPath" Target="Metas%20Bimestrais%20de%20Arrecada&#231;&#227;o%20-%204&#186;%20B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RAL"/>
      <sheetName val="RLOT 23"/>
      <sheetName val="RLOT 24"/>
      <sheetName val="RLOT Consolidado"/>
      <sheetName val="RLOT DOE-RN"/>
      <sheetName val="Arrecadação RLOT 1º Bimestre"/>
      <sheetName val="Arrecadação RLOT 2º Bimestre"/>
      <sheetName val="Arrecadação RLOT 3º Bimestre"/>
      <sheetName val="Arrecadação RLOT 4º Bimestre"/>
      <sheetName val="Public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E4">
            <v>209096120.59245127</v>
          </cell>
          <cell r="F4">
            <v>190860246.72999996</v>
          </cell>
        </row>
        <row r="5">
          <cell r="E5">
            <v>16242572.55328529</v>
          </cell>
          <cell r="F5">
            <v>17083811.880000003</v>
          </cell>
        </row>
        <row r="6">
          <cell r="E6">
            <v>1181931448.3984215</v>
          </cell>
          <cell r="F6">
            <v>1212304138.1199999</v>
          </cell>
        </row>
        <row r="7">
          <cell r="E7">
            <v>3858168057.61057</v>
          </cell>
          <cell r="F7">
            <v>3645994621.5500002</v>
          </cell>
        </row>
        <row r="8">
          <cell r="E8">
            <v>18761132.974777538</v>
          </cell>
          <cell r="F8">
            <v>10239009.43</v>
          </cell>
        </row>
        <row r="9">
          <cell r="E9">
            <v>4549225445.2524347</v>
          </cell>
          <cell r="F9">
            <v>4550419821.2999992</v>
          </cell>
        </row>
        <row r="10">
          <cell r="E10">
            <v>7216601.4388589421</v>
          </cell>
          <cell r="F10">
            <v>15378550.119999999</v>
          </cell>
        </row>
        <row r="11">
          <cell r="E11">
            <v>9840641378.820797</v>
          </cell>
          <cell r="F11">
            <v>9642280199.1299992</v>
          </cell>
        </row>
        <row r="12">
          <cell r="E12">
            <v>90317340.524336517</v>
          </cell>
          <cell r="F12">
            <v>85001007.859999999</v>
          </cell>
        </row>
        <row r="13">
          <cell r="E13">
            <v>62713832.691611342</v>
          </cell>
          <cell r="F13">
            <v>54096522.340000004</v>
          </cell>
        </row>
        <row r="14">
          <cell r="E14">
            <v>153031173.21594787</v>
          </cell>
          <cell r="F14">
            <v>139097530.19999999</v>
          </cell>
        </row>
        <row r="15">
          <cell r="E15">
            <v>19256194.187191695</v>
          </cell>
          <cell r="F15">
            <v>27897898.07</v>
          </cell>
        </row>
        <row r="16">
          <cell r="E16">
            <v>19256194.187191695</v>
          </cell>
          <cell r="F16">
            <v>27897898.07</v>
          </cell>
        </row>
        <row r="17">
          <cell r="E17">
            <v>10012928746.223936</v>
          </cell>
          <cell r="F17">
            <v>9809275627.3999996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D7FE-7B6A-4502-8FB5-EAD2CDEC2649}">
  <dimension ref="A1:N57"/>
  <sheetViews>
    <sheetView tabSelected="1" topLeftCell="A4" workbookViewId="0">
      <selection activeCell="E12" sqref="E12"/>
    </sheetView>
  </sheetViews>
  <sheetFormatPr defaultRowHeight="15" x14ac:dyDescent="0.25"/>
  <cols>
    <col min="1" max="1" width="11.5703125" style="1" customWidth="1"/>
    <col min="2" max="2" width="11" style="19" bestFit="1" customWidth="1"/>
    <col min="3" max="3" width="15" style="19" bestFit="1" customWidth="1"/>
    <col min="4" max="4" width="40.85546875" style="19" customWidth="1"/>
    <col min="5" max="5" width="17.42578125" style="41" bestFit="1" customWidth="1"/>
    <col min="6" max="6" width="18.140625" style="42" customWidth="1"/>
    <col min="7" max="7" width="15.85546875" style="43" customWidth="1"/>
    <col min="8" max="8" width="16.85546875" style="43" customWidth="1"/>
    <col min="9" max="9" width="14.7109375" style="1" bestFit="1" customWidth="1"/>
    <col min="10" max="10" width="13.28515625" style="1" bestFit="1" customWidth="1"/>
    <col min="11" max="11" width="15.85546875" style="19" bestFit="1" customWidth="1"/>
    <col min="12" max="13" width="17.5703125" style="19" bestFit="1" customWidth="1"/>
    <col min="14" max="14" width="13.28515625" style="19" bestFit="1" customWidth="1"/>
    <col min="15" max="16384" width="9.140625" style="19"/>
  </cols>
  <sheetData>
    <row r="1" spans="1:14" s="1" customFormat="1" x14ac:dyDescent="0.25">
      <c r="E1" s="2"/>
      <c r="F1" s="3"/>
      <c r="G1" s="4"/>
      <c r="H1" s="4"/>
    </row>
    <row r="2" spans="1:14" s="1" customFormat="1" x14ac:dyDescent="0.25">
      <c r="E2" s="2"/>
      <c r="F2" s="3"/>
      <c r="G2" s="4"/>
      <c r="H2" s="4"/>
    </row>
    <row r="3" spans="1:14" s="1" customFormat="1" x14ac:dyDescent="0.25">
      <c r="A3" s="49" t="s">
        <v>0</v>
      </c>
      <c r="B3" s="49"/>
      <c r="C3" s="49"/>
      <c r="D3" s="49"/>
      <c r="E3" s="49"/>
      <c r="F3" s="49"/>
      <c r="G3" s="49"/>
      <c r="H3" s="49"/>
    </row>
    <row r="4" spans="1:14" s="1" customFormat="1" x14ac:dyDescent="0.25">
      <c r="A4" s="49" t="s">
        <v>1</v>
      </c>
      <c r="B4" s="49"/>
      <c r="C4" s="49"/>
      <c r="D4" s="49"/>
      <c r="E4" s="49"/>
      <c r="F4" s="49"/>
      <c r="G4" s="49"/>
      <c r="H4" s="49"/>
    </row>
    <row r="5" spans="1:14" s="1" customFormat="1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14" s="1" customFormat="1" ht="15.75" x14ac:dyDescent="0.25">
      <c r="A6" s="50" t="s">
        <v>3</v>
      </c>
      <c r="B6" s="50"/>
      <c r="C6" s="50"/>
      <c r="D6" s="50"/>
      <c r="E6" s="50"/>
      <c r="F6" s="50"/>
      <c r="G6" s="50"/>
      <c r="H6" s="50"/>
    </row>
    <row r="7" spans="1:14" s="1" customFormat="1" ht="15.75" x14ac:dyDescent="0.25">
      <c r="A7" s="51" t="s">
        <v>46</v>
      </c>
      <c r="B7" s="51"/>
      <c r="C7" s="51"/>
      <c r="D7" s="51"/>
      <c r="E7" s="51"/>
      <c r="F7" s="51"/>
      <c r="G7" s="51"/>
      <c r="H7" s="51"/>
    </row>
    <row r="8" spans="1:14" s="1" customFormat="1" x14ac:dyDescent="0.25">
      <c r="E8" s="2"/>
      <c r="F8" s="3"/>
      <c r="G8" s="4"/>
      <c r="H8" s="4"/>
    </row>
    <row r="9" spans="1:14" s="1" customFormat="1" x14ac:dyDescent="0.25">
      <c r="E9" s="2"/>
      <c r="F9" s="3"/>
      <c r="G9" s="4"/>
      <c r="H9" s="4"/>
    </row>
    <row r="10" spans="1:14" s="1" customFormat="1" x14ac:dyDescent="0.25">
      <c r="E10" s="2"/>
      <c r="F10" s="3"/>
      <c r="G10" s="4"/>
      <c r="H10" s="4"/>
    </row>
    <row r="11" spans="1:14" s="1" customFormat="1" ht="15.75" thickBot="1" x14ac:dyDescent="0.3">
      <c r="B11" s="5" t="s">
        <v>4</v>
      </c>
      <c r="E11" s="2"/>
      <c r="F11" s="3"/>
      <c r="G11" s="4"/>
      <c r="H11" s="6" t="s">
        <v>5</v>
      </c>
    </row>
    <row r="12" spans="1:14" s="11" customFormat="1" ht="38.25" x14ac:dyDescent="0.25">
      <c r="A12" s="7"/>
      <c r="B12" s="8" t="s">
        <v>6</v>
      </c>
      <c r="C12" s="9" t="s">
        <v>7</v>
      </c>
      <c r="D12" s="9" t="s">
        <v>8</v>
      </c>
      <c r="E12" s="9" t="s">
        <v>9</v>
      </c>
      <c r="F12" s="9" t="s">
        <v>10</v>
      </c>
      <c r="G12" s="9" t="s">
        <v>11</v>
      </c>
      <c r="H12" s="10" t="s">
        <v>12</v>
      </c>
      <c r="I12" s="7"/>
      <c r="J12" s="7"/>
    </row>
    <row r="13" spans="1:14" ht="19.149999999999999" customHeight="1" x14ac:dyDescent="0.25">
      <c r="B13" s="44" t="s">
        <v>13</v>
      </c>
      <c r="C13" s="12" t="s">
        <v>14</v>
      </c>
      <c r="D13" s="12" t="s">
        <v>15</v>
      </c>
      <c r="E13" s="13">
        <v>299035000</v>
      </c>
      <c r="F13" s="13">
        <f>'[1]Arrecadação RLOT 4º Bimestre'!E4</f>
        <v>209096120.59245127</v>
      </c>
      <c r="G13" s="13">
        <f>'[1]Arrecadação RLOT 4º Bimestre'!F4</f>
        <v>190860246.72999996</v>
      </c>
      <c r="H13" s="14">
        <f>G13-F13</f>
        <v>-18235873.862451315</v>
      </c>
      <c r="J13" s="16"/>
      <c r="K13" s="17"/>
      <c r="L13" s="17"/>
      <c r="M13" s="18"/>
      <c r="N13" s="17"/>
    </row>
    <row r="14" spans="1:14" ht="19.149999999999999" customHeight="1" x14ac:dyDescent="0.25">
      <c r="B14" s="45"/>
      <c r="C14" s="12" t="s">
        <v>16</v>
      </c>
      <c r="D14" s="12" t="s">
        <v>17</v>
      </c>
      <c r="E14" s="13">
        <v>25808000</v>
      </c>
      <c r="F14" s="13">
        <f>'[1]Arrecadação RLOT 4º Bimestre'!E5</f>
        <v>16242572.55328529</v>
      </c>
      <c r="G14" s="13">
        <f>'[1]Arrecadação RLOT 4º Bimestre'!F5</f>
        <v>17083811.880000003</v>
      </c>
      <c r="H14" s="14">
        <f t="shared" ref="H14:H19" si="0">G14-F14</f>
        <v>841239.32671471313</v>
      </c>
      <c r="I14" s="16"/>
      <c r="J14" s="16"/>
      <c r="L14" s="17"/>
      <c r="M14" s="18"/>
      <c r="N14" s="18"/>
    </row>
    <row r="15" spans="1:14" ht="19.149999999999999" customHeight="1" x14ac:dyDescent="0.25">
      <c r="B15" s="45"/>
      <c r="C15" s="12" t="s">
        <v>18</v>
      </c>
      <c r="D15" s="12" t="s">
        <v>19</v>
      </c>
      <c r="E15" s="13">
        <v>1895210000</v>
      </c>
      <c r="F15" s="13">
        <f>'[1]Arrecadação RLOT 4º Bimestre'!E6</f>
        <v>1181931448.3984215</v>
      </c>
      <c r="G15" s="13">
        <f>'[1]Arrecadação RLOT 4º Bimestre'!F6</f>
        <v>1212304138.1199999</v>
      </c>
      <c r="H15" s="14">
        <f t="shared" si="0"/>
        <v>30372689.72157836</v>
      </c>
      <c r="I15" s="16"/>
      <c r="L15" s="17"/>
      <c r="N15" s="18"/>
    </row>
    <row r="16" spans="1:14" ht="19.149999999999999" customHeight="1" x14ac:dyDescent="0.25">
      <c r="B16" s="45"/>
      <c r="C16" s="12" t="s">
        <v>20</v>
      </c>
      <c r="D16" s="12" t="s">
        <v>21</v>
      </c>
      <c r="E16" s="13">
        <v>6006006000</v>
      </c>
      <c r="F16" s="13">
        <f>'[1]Arrecadação RLOT 4º Bimestre'!E7</f>
        <v>3858168057.61057</v>
      </c>
      <c r="G16" s="13">
        <f>'[1]Arrecadação RLOT 4º Bimestre'!F7</f>
        <v>3645994621.5500002</v>
      </c>
      <c r="H16" s="14">
        <f t="shared" si="0"/>
        <v>-212173436.06056976</v>
      </c>
      <c r="I16" s="20"/>
      <c r="J16" s="20"/>
      <c r="L16" s="18"/>
    </row>
    <row r="17" spans="2:14" ht="19.149999999999999" customHeight="1" x14ac:dyDescent="0.25">
      <c r="B17" s="45"/>
      <c r="C17" s="21" t="s">
        <v>22</v>
      </c>
      <c r="D17" s="21" t="s">
        <v>23</v>
      </c>
      <c r="E17" s="13">
        <v>25230000</v>
      </c>
      <c r="F17" s="13">
        <f>'[1]Arrecadação RLOT 4º Bimestre'!E8</f>
        <v>18761132.974777538</v>
      </c>
      <c r="G17" s="13">
        <f>'[1]Arrecadação RLOT 4º Bimestre'!F8</f>
        <v>10239009.43</v>
      </c>
      <c r="H17" s="14">
        <f t="shared" si="0"/>
        <v>-8522123.5447775386</v>
      </c>
      <c r="I17" s="15"/>
      <c r="J17" s="15"/>
      <c r="K17" s="22"/>
      <c r="L17" s="22"/>
      <c r="M17" s="22"/>
      <c r="N17" s="22"/>
    </row>
    <row r="18" spans="2:14" ht="19.149999999999999" customHeight="1" x14ac:dyDescent="0.25">
      <c r="B18" s="45"/>
      <c r="C18" s="21" t="s">
        <v>24</v>
      </c>
      <c r="D18" s="21" t="s">
        <v>25</v>
      </c>
      <c r="E18" s="13">
        <v>6705204000</v>
      </c>
      <c r="F18" s="13">
        <f>'[1]Arrecadação RLOT 4º Bimestre'!E9</f>
        <v>4549225445.2524347</v>
      </c>
      <c r="G18" s="13">
        <f>'[1]Arrecadação RLOT 4º Bimestre'!F9</f>
        <v>4550419821.2999992</v>
      </c>
      <c r="H18" s="14">
        <f t="shared" si="0"/>
        <v>1194376.0475645065</v>
      </c>
    </row>
    <row r="19" spans="2:14" ht="19.149999999999999" customHeight="1" x14ac:dyDescent="0.25">
      <c r="B19" s="45"/>
      <c r="C19" s="21" t="s">
        <v>26</v>
      </c>
      <c r="D19" s="21" t="s">
        <v>27</v>
      </c>
      <c r="E19" s="13">
        <v>11679000</v>
      </c>
      <c r="F19" s="13">
        <f>'[1]Arrecadação RLOT 4º Bimestre'!E10</f>
        <v>7216601.4388589421</v>
      </c>
      <c r="G19" s="13">
        <f>'[1]Arrecadação RLOT 4º Bimestre'!F10</f>
        <v>15378550.119999999</v>
      </c>
      <c r="H19" s="14">
        <f t="shared" si="0"/>
        <v>8161948.6811410571</v>
      </c>
    </row>
    <row r="20" spans="2:14" ht="19.149999999999999" customHeight="1" x14ac:dyDescent="0.25">
      <c r="B20" s="46"/>
      <c r="C20" s="47" t="s">
        <v>28</v>
      </c>
      <c r="D20" s="48"/>
      <c r="E20" s="23">
        <f>SUM(E13:E19)</f>
        <v>14968172000</v>
      </c>
      <c r="F20" s="23">
        <f>'[1]Arrecadação RLOT 4º Bimestre'!E11</f>
        <v>9840641378.820797</v>
      </c>
      <c r="G20" s="23">
        <f>'[1]Arrecadação RLOT 4º Bimestre'!F11</f>
        <v>9642280199.1299992</v>
      </c>
      <c r="H20" s="24">
        <f t="shared" ref="H20" si="1">SUM(H13:H19)</f>
        <v>-198361179.69079998</v>
      </c>
      <c r="I20" s="16"/>
      <c r="J20" s="20"/>
    </row>
    <row r="21" spans="2:14" ht="19.149999999999999" customHeight="1" x14ac:dyDescent="0.25">
      <c r="B21" s="59" t="s">
        <v>29</v>
      </c>
      <c r="C21" s="21" t="s">
        <v>30</v>
      </c>
      <c r="D21" s="21" t="s">
        <v>31</v>
      </c>
      <c r="E21" s="13">
        <v>142120000</v>
      </c>
      <c r="F21" s="13">
        <f>'[1]Arrecadação RLOT 4º Bimestre'!E12</f>
        <v>90317340.524336517</v>
      </c>
      <c r="G21" s="13">
        <f>'[1]Arrecadação RLOT 4º Bimestre'!F12</f>
        <v>85001007.859999999</v>
      </c>
      <c r="H21" s="14">
        <f>G21-F21</f>
        <v>-5316332.6643365175</v>
      </c>
      <c r="I21" s="20"/>
    </row>
    <row r="22" spans="2:14" ht="19.149999999999999" customHeight="1" x14ac:dyDescent="0.25">
      <c r="B22" s="59"/>
      <c r="C22" s="21" t="s">
        <v>32</v>
      </c>
      <c r="D22" s="21" t="s">
        <v>33</v>
      </c>
      <c r="E22" s="13">
        <v>98327000</v>
      </c>
      <c r="F22" s="13">
        <f>'[1]Arrecadação RLOT 4º Bimestre'!E13</f>
        <v>62713832.691611342</v>
      </c>
      <c r="G22" s="13">
        <f>'[1]Arrecadação RLOT 4º Bimestre'!F13</f>
        <v>54096522.340000004</v>
      </c>
      <c r="H22" s="14">
        <f>G22-F22</f>
        <v>-8617310.3516113386</v>
      </c>
      <c r="I22" s="16"/>
    </row>
    <row r="23" spans="2:14" ht="19.149999999999999" customHeight="1" x14ac:dyDescent="0.25">
      <c r="B23" s="26"/>
      <c r="C23" s="47" t="s">
        <v>34</v>
      </c>
      <c r="D23" s="48"/>
      <c r="E23" s="23">
        <f>SUM(E21:E22)</f>
        <v>240447000</v>
      </c>
      <c r="F23" s="23">
        <f>'[1]Arrecadação RLOT 4º Bimestre'!E14</f>
        <v>153031173.21594787</v>
      </c>
      <c r="G23" s="23">
        <f>'[1]Arrecadação RLOT 4º Bimestre'!F14</f>
        <v>139097530.19999999</v>
      </c>
      <c r="H23" s="24">
        <f t="shared" ref="H23" si="2">SUM(H21:H22)</f>
        <v>-13933643.015947856</v>
      </c>
    </row>
    <row r="24" spans="2:14" ht="19.149999999999999" customHeight="1" x14ac:dyDescent="0.25">
      <c r="B24" s="25" t="s">
        <v>35</v>
      </c>
      <c r="C24" s="21" t="s">
        <v>36</v>
      </c>
      <c r="D24" s="21" t="s">
        <v>37</v>
      </c>
      <c r="E24" s="13">
        <v>32943000</v>
      </c>
      <c r="F24" s="13">
        <f>'[1]Arrecadação RLOT 4º Bimestre'!E15</f>
        <v>19256194.187191695</v>
      </c>
      <c r="G24" s="13">
        <f>'[1]Arrecadação RLOT 4º Bimestre'!F15</f>
        <v>27897898.07</v>
      </c>
      <c r="H24" s="14">
        <f>G24-F24</f>
        <v>8641703.8828083053</v>
      </c>
    </row>
    <row r="25" spans="2:14" ht="19.149999999999999" customHeight="1" x14ac:dyDescent="0.25">
      <c r="B25" s="27"/>
      <c r="C25" s="60" t="s">
        <v>38</v>
      </c>
      <c r="D25" s="61"/>
      <c r="E25" s="28">
        <f>SUM(E24)</f>
        <v>32943000</v>
      </c>
      <c r="F25" s="28">
        <f>'[1]Arrecadação RLOT 4º Bimestre'!E16</f>
        <v>19256194.187191695</v>
      </c>
      <c r="G25" s="28">
        <f>'[1]Arrecadação RLOT 4º Bimestre'!F16</f>
        <v>27897898.07</v>
      </c>
      <c r="H25" s="29">
        <f>SUM(H24)</f>
        <v>8641703.8828083053</v>
      </c>
    </row>
    <row r="26" spans="2:14" s="1" customFormat="1" ht="19.149999999999999" customHeight="1" thickBot="1" x14ac:dyDescent="0.3">
      <c r="B26" s="30"/>
      <c r="C26" s="62" t="s">
        <v>39</v>
      </c>
      <c r="D26" s="63"/>
      <c r="E26" s="31">
        <f>E20+E23+E25</f>
        <v>15241562000</v>
      </c>
      <c r="F26" s="31">
        <f>'[1]Arrecadação RLOT 4º Bimestre'!E17</f>
        <v>10012928746.223936</v>
      </c>
      <c r="G26" s="31">
        <f>'[1]Arrecadação RLOT 4º Bimestre'!F17</f>
        <v>9809275627.3999996</v>
      </c>
      <c r="H26" s="32">
        <f>H20+H23+H25</f>
        <v>-203653118.82393953</v>
      </c>
    </row>
    <row r="27" spans="2:14" x14ac:dyDescent="0.25">
      <c r="B27" s="33" t="s">
        <v>40</v>
      </c>
      <c r="C27" s="34"/>
      <c r="D27" s="34"/>
      <c r="E27" s="35"/>
      <c r="F27" s="35"/>
      <c r="G27" s="34"/>
      <c r="H27" s="36"/>
    </row>
    <row r="28" spans="2:14" ht="25.9" customHeight="1" x14ac:dyDescent="0.25">
      <c r="B28" s="64" t="s">
        <v>41</v>
      </c>
      <c r="C28" s="65"/>
      <c r="D28" s="65"/>
      <c r="E28" s="65"/>
      <c r="F28" s="65"/>
      <c r="G28" s="65"/>
      <c r="H28" s="66"/>
    </row>
    <row r="29" spans="2:14" x14ac:dyDescent="0.25">
      <c r="B29" s="52" t="s">
        <v>42</v>
      </c>
      <c r="C29" s="53"/>
      <c r="D29" s="53"/>
      <c r="E29" s="53"/>
      <c r="F29" s="53"/>
      <c r="G29" s="53"/>
      <c r="H29" s="54"/>
    </row>
    <row r="30" spans="2:14" x14ac:dyDescent="0.25">
      <c r="B30" s="52" t="s">
        <v>43</v>
      </c>
      <c r="C30" s="53"/>
      <c r="D30" s="53"/>
      <c r="E30" s="53"/>
      <c r="F30" s="53"/>
      <c r="G30" s="53"/>
      <c r="H30" s="54"/>
    </row>
    <row r="31" spans="2:14" x14ac:dyDescent="0.25">
      <c r="B31" s="37" t="s">
        <v>47</v>
      </c>
      <c r="C31" s="38"/>
      <c r="D31" s="38"/>
      <c r="E31" s="38"/>
      <c r="F31" s="38"/>
      <c r="G31" s="38"/>
      <c r="H31" s="39"/>
    </row>
    <row r="32" spans="2:14" x14ac:dyDescent="0.25">
      <c r="B32" s="52" t="s">
        <v>45</v>
      </c>
      <c r="C32" s="53"/>
      <c r="D32" s="53"/>
      <c r="E32" s="53"/>
      <c r="F32" s="53"/>
      <c r="G32" s="53"/>
      <c r="H32" s="54"/>
    </row>
    <row r="33" spans="1:8" ht="31.15" customHeight="1" thickBot="1" x14ac:dyDescent="0.3">
      <c r="B33" s="55" t="s">
        <v>44</v>
      </c>
      <c r="C33" s="56"/>
      <c r="D33" s="56"/>
      <c r="E33" s="56"/>
      <c r="F33" s="56"/>
      <c r="G33" s="56"/>
      <c r="H33" s="57"/>
    </row>
    <row r="34" spans="1:8" s="1" customFormat="1" x14ac:dyDescent="0.25">
      <c r="B34" s="40"/>
      <c r="C34" s="40"/>
      <c r="D34" s="40"/>
      <c r="E34" s="40"/>
      <c r="F34" s="40"/>
      <c r="G34" s="40"/>
      <c r="H34" s="40"/>
    </row>
    <row r="35" spans="1:8" s="1" customFormat="1" x14ac:dyDescent="0.25">
      <c r="B35" s="40"/>
      <c r="C35" s="40"/>
      <c r="D35" s="40"/>
      <c r="E35" s="40"/>
      <c r="F35" s="40"/>
      <c r="G35" s="40"/>
      <c r="H35" s="40"/>
    </row>
    <row r="36" spans="1:8" s="1" customFormat="1" x14ac:dyDescent="0.25">
      <c r="B36" s="40"/>
      <c r="C36" s="40"/>
      <c r="D36" s="40"/>
      <c r="E36" s="40"/>
      <c r="F36" s="40"/>
      <c r="G36" s="40"/>
      <c r="H36" s="40"/>
    </row>
    <row r="37" spans="1:8" s="1" customFormat="1" x14ac:dyDescent="0.25">
      <c r="A37" s="58" t="s">
        <v>48</v>
      </c>
      <c r="B37" s="58"/>
      <c r="C37" s="58"/>
      <c r="D37" s="58"/>
      <c r="E37" s="58"/>
      <c r="F37" s="58"/>
      <c r="G37" s="58"/>
      <c r="H37" s="58"/>
    </row>
    <row r="38" spans="1:8" s="1" customFormat="1" x14ac:dyDescent="0.25">
      <c r="B38" s="40"/>
      <c r="C38" s="40"/>
      <c r="D38" s="40"/>
      <c r="E38" s="40"/>
      <c r="F38" s="40"/>
      <c r="G38" s="40"/>
      <c r="H38" s="40"/>
    </row>
    <row r="39" spans="1:8" s="1" customFormat="1" x14ac:dyDescent="0.25">
      <c r="E39" s="2"/>
      <c r="F39" s="3"/>
      <c r="G39" s="4"/>
      <c r="H39" s="4"/>
    </row>
    <row r="40" spans="1:8" s="1" customFormat="1" x14ac:dyDescent="0.25"/>
    <row r="41" spans="1:8" s="1" customFormat="1" x14ac:dyDescent="0.25">
      <c r="E41" s="2"/>
      <c r="F41" s="3"/>
      <c r="G41" s="4"/>
      <c r="H41" s="4"/>
    </row>
    <row r="42" spans="1:8" s="1" customFormat="1" x14ac:dyDescent="0.25">
      <c r="E42" s="2"/>
      <c r="F42" s="3"/>
      <c r="G42" s="4"/>
      <c r="H42" s="4"/>
    </row>
    <row r="43" spans="1:8" s="1" customFormat="1" ht="19.5" customHeight="1" x14ac:dyDescent="0.25">
      <c r="E43" s="2"/>
      <c r="F43" s="3"/>
      <c r="G43" s="4"/>
      <c r="H43" s="4"/>
    </row>
    <row r="44" spans="1:8" s="1" customFormat="1" x14ac:dyDescent="0.25">
      <c r="E44" s="2"/>
      <c r="F44" s="3"/>
      <c r="G44" s="4"/>
      <c r="H44" s="4"/>
    </row>
    <row r="45" spans="1:8" s="1" customFormat="1" x14ac:dyDescent="0.25">
      <c r="E45" s="2"/>
      <c r="F45" s="3"/>
      <c r="G45" s="4"/>
      <c r="H45" s="4"/>
    </row>
    <row r="46" spans="1:8" s="1" customFormat="1" x14ac:dyDescent="0.25">
      <c r="E46" s="2"/>
      <c r="F46" s="3"/>
      <c r="G46" s="4"/>
      <c r="H46" s="4"/>
    </row>
    <row r="47" spans="1:8" s="1" customFormat="1" x14ac:dyDescent="0.25">
      <c r="E47" s="2"/>
      <c r="F47" s="3"/>
      <c r="G47" s="4"/>
      <c r="H47" s="4"/>
    </row>
    <row r="48" spans="1:8" s="1" customFormat="1" x14ac:dyDescent="0.25">
      <c r="E48" s="2"/>
      <c r="F48" s="3"/>
      <c r="G48" s="4"/>
      <c r="H48" s="4"/>
    </row>
    <row r="49" spans="5:8" s="1" customFormat="1" x14ac:dyDescent="0.25">
      <c r="E49" s="2"/>
      <c r="F49" s="3"/>
      <c r="G49" s="4"/>
      <c r="H49" s="4"/>
    </row>
    <row r="50" spans="5:8" s="1" customFormat="1" x14ac:dyDescent="0.25">
      <c r="E50" s="2"/>
      <c r="F50" s="3"/>
      <c r="G50" s="4"/>
      <c r="H50" s="4"/>
    </row>
    <row r="51" spans="5:8" s="1" customFormat="1" x14ac:dyDescent="0.25">
      <c r="E51" s="2"/>
      <c r="F51" s="3"/>
      <c r="G51" s="4"/>
      <c r="H51" s="4"/>
    </row>
    <row r="52" spans="5:8" s="1" customFormat="1" x14ac:dyDescent="0.25">
      <c r="E52" s="2"/>
      <c r="F52" s="3"/>
      <c r="G52" s="4"/>
      <c r="H52" s="4"/>
    </row>
    <row r="53" spans="5:8" s="1" customFormat="1" x14ac:dyDescent="0.25">
      <c r="E53" s="2"/>
      <c r="F53" s="3"/>
      <c r="G53" s="4"/>
      <c r="H53" s="4"/>
    </row>
    <row r="54" spans="5:8" s="1" customFormat="1" x14ac:dyDescent="0.25">
      <c r="E54" s="2"/>
      <c r="F54" s="3"/>
      <c r="G54" s="4"/>
      <c r="H54" s="4"/>
    </row>
    <row r="55" spans="5:8" s="1" customFormat="1" x14ac:dyDescent="0.25">
      <c r="E55" s="2"/>
      <c r="F55" s="3"/>
      <c r="G55" s="4"/>
      <c r="H55" s="4"/>
    </row>
    <row r="56" spans="5:8" s="1" customFormat="1" x14ac:dyDescent="0.25">
      <c r="E56" s="2"/>
      <c r="F56" s="3"/>
      <c r="G56" s="4"/>
      <c r="H56" s="4"/>
    </row>
    <row r="57" spans="5:8" s="1" customFormat="1" x14ac:dyDescent="0.25">
      <c r="E57" s="2"/>
      <c r="F57" s="3"/>
      <c r="G57" s="4"/>
      <c r="H57" s="4"/>
    </row>
  </sheetData>
  <mergeCells count="17">
    <mergeCell ref="B30:H30"/>
    <mergeCell ref="B32:H32"/>
    <mergeCell ref="B33:H33"/>
    <mergeCell ref="B21:B22"/>
    <mergeCell ref="C23:D23"/>
    <mergeCell ref="C25:D25"/>
    <mergeCell ref="C26:D26"/>
    <mergeCell ref="B28:H28"/>
    <mergeCell ref="B29:H29"/>
    <mergeCell ref="A37:H37"/>
    <mergeCell ref="B13:B20"/>
    <mergeCell ref="C20:D20"/>
    <mergeCell ref="A3:H3"/>
    <mergeCell ref="A4:H4"/>
    <mergeCell ref="A5:H5"/>
    <mergeCell ref="A6:H6"/>
    <mergeCell ref="A7:H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Specht</dc:creator>
  <cp:lastModifiedBy>André Specht</cp:lastModifiedBy>
  <dcterms:created xsi:type="dcterms:W3CDTF">2025-08-08T13:39:17Z</dcterms:created>
  <dcterms:modified xsi:type="dcterms:W3CDTF">2025-09-18T13:15:45Z</dcterms:modified>
</cp:coreProperties>
</file>